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cw20211004書類10種\05家計簿\"/>
    </mc:Choice>
  </mc:AlternateContent>
  <xr:revisionPtr revIDLastSave="0" documentId="13_ncr:1_{91B73642-ABBA-4533-91DA-BCC2C52E7F78}" xr6:coauthVersionLast="47" xr6:coauthVersionMax="47" xr10:uidLastSave="{00000000-0000-0000-0000-000000000000}"/>
  <bookViews>
    <workbookView xWindow="15240" yWindow="-90" windowWidth="21840" windowHeight="1314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Sheet1!$B$2:$AL$22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J9" i="2"/>
  <c r="J11" i="2"/>
  <c r="J13" i="2"/>
  <c r="J15" i="2"/>
  <c r="J17" i="2"/>
  <c r="J19" i="2"/>
  <c r="C21" i="2"/>
  <c r="D21" i="2"/>
  <c r="E21" i="2"/>
  <c r="F21" i="2"/>
  <c r="G21" i="2"/>
  <c r="H21" i="2"/>
  <c r="I21" i="2"/>
  <c r="B21" i="2"/>
  <c r="J7" i="2"/>
  <c r="L7" i="2" s="1"/>
  <c r="L9" i="2" s="1"/>
  <c r="A10" i="2"/>
  <c r="A12" i="2" s="1"/>
  <c r="A14" i="2" s="1"/>
  <c r="A16" i="2" s="1"/>
  <c r="A18" i="2" s="1"/>
  <c r="A20" i="2" s="1"/>
  <c r="B9" i="1"/>
  <c r="B11" i="1" s="1"/>
  <c r="B13" i="1" s="1"/>
  <c r="B15" i="1" s="1"/>
  <c r="B17" i="1" s="1"/>
  <c r="B19" i="1" s="1"/>
  <c r="AG21" i="1"/>
  <c r="I21" i="1"/>
  <c r="L21" i="1"/>
  <c r="O21" i="1"/>
  <c r="R21" i="1"/>
  <c r="U21" i="1"/>
  <c r="X21" i="1"/>
  <c r="AA21" i="1"/>
  <c r="F21" i="1"/>
  <c r="AD15" i="1"/>
  <c r="AD9" i="1"/>
  <c r="AD11" i="1"/>
  <c r="AD13" i="1"/>
  <c r="AD17" i="1"/>
  <c r="AD19" i="1"/>
  <c r="AD7" i="1"/>
  <c r="AJ7" i="1" s="1"/>
  <c r="AJ9" i="1" s="1"/>
  <c r="AJ11" i="1" s="1"/>
  <c r="AJ13" i="1" s="1"/>
  <c r="AJ15" i="1" s="1"/>
  <c r="AJ17" i="1" s="1"/>
  <c r="AJ19" i="1" s="1"/>
  <c r="F22" i="1" s="1"/>
  <c r="J21" i="2" l="1"/>
  <c r="L11" i="2"/>
  <c r="L13" i="2" s="1"/>
  <c r="L15" i="2" s="1"/>
  <c r="L17" i="2" s="1"/>
  <c r="L19" i="2" s="1"/>
  <c r="K23" i="2" s="1"/>
  <c r="AD21" i="1"/>
</calcChain>
</file>

<file path=xl/sharedStrings.xml><?xml version="1.0" encoding="utf-8"?>
<sst xmlns="http://schemas.openxmlformats.org/spreadsheetml/2006/main" count="71" uniqueCount="51">
  <si>
    <t>週間家計簿</t>
    <rPh sb="0" eb="2">
      <t>シュウカン</t>
    </rPh>
    <rPh sb="2" eb="5">
      <t>カケイボ</t>
    </rPh>
    <phoneticPr fontId="1"/>
  </si>
  <si>
    <t>（日）</t>
    <rPh sb="1" eb="2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</si>
  <si>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</si>
  <si>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</si>
  <si>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</si>
  <si>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</si>
  <si>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</si>
  <si>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</si>
  <si>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食費</t>
    <rPh sb="0" eb="2">
      <t>ショクヒ</t>
    </rPh>
    <phoneticPr fontId="1"/>
  </si>
  <si>
    <t>交際費</t>
    <rPh sb="0" eb="3">
      <t>コウサイヒ</t>
    </rPh>
    <phoneticPr fontId="1"/>
  </si>
  <si>
    <t>教育費</t>
    <rPh sb="0" eb="3">
      <t>キョウイクヒ</t>
    </rPh>
    <phoneticPr fontId="1"/>
  </si>
  <si>
    <t>レジャー費</t>
    <rPh sb="4" eb="5">
      <t>ヒ</t>
    </rPh>
    <phoneticPr fontId="1"/>
  </si>
  <si>
    <t>交通費</t>
    <rPh sb="0" eb="3">
      <t>コウツウヒ</t>
    </rPh>
    <phoneticPr fontId="1"/>
  </si>
  <si>
    <t>日用雑貨費</t>
    <rPh sb="0" eb="2">
      <t>ニチヨウ</t>
    </rPh>
    <rPh sb="2" eb="4">
      <t>ザッカ</t>
    </rPh>
    <rPh sb="4" eb="5">
      <t>ヒ</t>
    </rPh>
    <phoneticPr fontId="1"/>
  </si>
  <si>
    <t>医療費</t>
    <rPh sb="0" eb="3">
      <t>イリョウヒ</t>
    </rPh>
    <phoneticPr fontId="1"/>
  </si>
  <si>
    <t>入金</t>
    <rPh sb="0" eb="2">
      <t>ニュウキン</t>
    </rPh>
    <phoneticPr fontId="1"/>
  </si>
  <si>
    <t>支出項目</t>
    <rPh sb="0" eb="2">
      <t>シシュツ</t>
    </rPh>
    <rPh sb="2" eb="4">
      <t>コウモク</t>
    </rPh>
    <phoneticPr fontId="1"/>
  </si>
  <si>
    <t>残高</t>
    <rPh sb="0" eb="2">
      <t>ザンダカ</t>
    </rPh>
    <phoneticPr fontId="1"/>
  </si>
  <si>
    <t>支出合計</t>
    <rPh sb="0" eb="2">
      <t>シシュツ</t>
    </rPh>
    <rPh sb="2" eb="4">
      <t>ゴウケイ</t>
    </rPh>
    <phoneticPr fontId="1"/>
  </si>
  <si>
    <t>日</t>
    <rPh sb="0" eb="1">
      <t>ヒ</t>
    </rPh>
    <phoneticPr fontId="1"/>
  </si>
  <si>
    <t>（曜日）</t>
    <rPh sb="1" eb="3">
      <t>ヨウビ</t>
    </rPh>
    <phoneticPr fontId="1"/>
  </si>
  <si>
    <t>先週からの繰越金</t>
    <rPh sb="0" eb="2">
      <t>センシュウ</t>
    </rPh>
    <rPh sb="5" eb="8">
      <t>クリコシキン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</si>
  <si>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</si>
  <si>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</si>
  <si>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</si>
  <si>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</si>
  <si>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スーパー</t>
    <phoneticPr fontId="1"/>
  </si>
  <si>
    <t>ドラッグ</t>
    <phoneticPr fontId="1"/>
  </si>
  <si>
    <t>塾</t>
    <rPh sb="0" eb="1">
      <t>ジュク</t>
    </rPh>
    <phoneticPr fontId="1"/>
  </si>
  <si>
    <t>歯医者</t>
    <rPh sb="0" eb="3">
      <t>ハイシャ</t>
    </rPh>
    <phoneticPr fontId="1"/>
  </si>
  <si>
    <t>銀行</t>
    <rPh sb="0" eb="2">
      <t>ギンコウ</t>
    </rPh>
    <phoneticPr fontId="1"/>
  </si>
  <si>
    <t>次週への繰越金</t>
    <rPh sb="0" eb="2">
      <t>ジシュウ</t>
    </rPh>
    <rPh sb="4" eb="7">
      <t>クリコシキン</t>
    </rPh>
    <phoneticPr fontId="1"/>
  </si>
  <si>
    <t>合計</t>
    <rPh sb="0" eb="2">
      <t>ゴウケイ</t>
    </rPh>
    <phoneticPr fontId="1"/>
  </si>
  <si>
    <t>消耗品費</t>
    <rPh sb="0" eb="3">
      <t>ショウモウヒン</t>
    </rPh>
    <rPh sb="3" eb="4">
      <t>ヒ</t>
    </rPh>
    <phoneticPr fontId="1"/>
  </si>
  <si>
    <t>その他1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</si>
  <si>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</si>
  <si>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</si>
  <si>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</si>
  <si>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</si>
  <si>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</si>
  <si>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</si>
  <si>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</si>
  <si>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</si>
  <si>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</si>
  <si>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月　週間家計簿</t>
    <rPh sb="0" eb="1">
      <t>ガツ</t>
    </rPh>
    <rPh sb="2" eb="4">
      <t>シュウカン</t>
    </rPh>
    <rPh sb="4" eb="7">
      <t>カケイボ</t>
    </rPh>
    <phoneticPr fontId="1"/>
  </si>
  <si>
    <t>〇〇薬局</t>
    <rPh sb="2" eb="4">
      <t>ヤッキョク</t>
    </rPh>
    <phoneticPr fontId="1"/>
  </si>
  <si>
    <t>バス</t>
    <phoneticPr fontId="1"/>
  </si>
  <si>
    <t>皮膚科</t>
    <rPh sb="0" eb="3">
      <t>ヒフカ</t>
    </rPh>
    <phoneticPr fontId="1"/>
  </si>
  <si>
    <t>カラオケ</t>
    <phoneticPr fontId="1"/>
  </si>
  <si>
    <t>おこづかい</t>
    <phoneticPr fontId="1"/>
  </si>
  <si>
    <r>
      <rPr>
        <b/>
        <sz val="11"/>
        <color theme="0"/>
        <rFont val="メイリオ"/>
        <family val="3"/>
        <charset val="128"/>
      </rPr>
      <t>先週からの繰越金</t>
    </r>
    <rPh sb="0" eb="2">
      <t>センシュウ</t>
    </rPh>
    <rPh sb="5" eb="8">
      <t>クリコシキン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</si>
</sst>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&quot;日&quot;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5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5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4" tint="0.39994506668294322"/>
      </bottom>
      <diagonal/>
    </border>
    <border>
      <left style="thin">
        <color indexed="64"/>
      </left>
      <right style="thin">
        <color indexed="64"/>
      </right>
      <top style="dotted">
        <color theme="4" tint="0.3999450666829432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38" fontId="8" fillId="0" borderId="0" xfId="0" applyNumberFormat="1" applyFont="1" applyAlignment="1">
      <alignment horizontal="center" vertical="center"/>
    </xf>
    <xf numFmtId="38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>
      <alignment vertical="center"/>
    </xf>
    <xf numFmtId="0" fontId="8" fillId="0" borderId="0" xfId="0" applyFont="1" applyBorder="1" applyAlignment="1">
      <alignment horizontal="left" vertical="center" indent="2"/>
    </xf>
    <xf numFmtId="0" fontId="8" fillId="5" borderId="54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177" fontId="8" fillId="7" borderId="56" xfId="0" applyNumberFormat="1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177" fontId="8" fillId="8" borderId="56" xfId="0" applyNumberFormat="1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38" fontId="8" fillId="0" borderId="62" xfId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horizontal="left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right" vertical="center"/>
    </xf>
    <xf numFmtId="0" fontId="2" fillId="3" borderId="22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176" fontId="2" fillId="0" borderId="28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/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176" fontId="2" fillId="0" borderId="49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2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 applyAlignment="1"/>
    <xf numFmtId="176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4" borderId="21" xfId="0" applyNumberFormat="1" applyFont="1" applyFill="1" applyBorder="1" applyAlignment="1">
      <alignment horizontal="right" vertical="center"/>
    </xf>
    <xf numFmtId="0" fontId="2" fillId="4" borderId="22" xfId="0" applyNumberFormat="1" applyFont="1" applyFill="1" applyBorder="1" applyAlignment="1">
      <alignment horizontal="right" vertical="center"/>
    </xf>
    <xf numFmtId="0" fontId="2" fillId="4" borderId="52" xfId="0" applyNumberFormat="1" applyFont="1" applyFill="1" applyBorder="1" applyAlignment="1">
      <alignment horizontal="left" vertical="center"/>
    </xf>
    <xf numFmtId="0" fontId="2" fillId="4" borderId="2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38" fontId="8" fillId="0" borderId="58" xfId="1" applyFont="1" applyBorder="1" applyAlignment="1">
      <alignment horizontal="center" vertical="center"/>
    </xf>
    <xf numFmtId="38" fontId="8" fillId="0" borderId="60" xfId="1" applyFont="1" applyBorder="1" applyAlignment="1">
      <alignment horizontal="center" vertical="center"/>
    </xf>
    <xf numFmtId="38" fontId="9" fillId="0" borderId="59" xfId="1" applyFont="1" applyBorder="1" applyAlignment="1">
      <alignment horizontal="center" vertical="center"/>
    </xf>
    <xf numFmtId="38" fontId="9" fillId="0" borderId="60" xfId="1" applyFont="1" applyBorder="1" applyAlignment="1">
      <alignment horizontal="center" vertical="center"/>
    </xf>
    <xf numFmtId="38" fontId="8" fillId="0" borderId="55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38" fontId="8" fillId="0" borderId="61" xfId="1" applyFont="1" applyBorder="1" applyAlignment="1">
      <alignment horizontal="center" vertical="center"/>
    </xf>
    <xf numFmtId="38" fontId="8" fillId="0" borderId="62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718039</xdr:colOff>
      <xdr:row>2</xdr:row>
      <xdr:rowOff>265043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E7EB6DA-252E-4B15-AB51-4E4F50D356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" t="15239" r="265" b="13080"/>
        <a:stretch/>
      </xdr:blipFill>
      <xdr:spPr>
        <a:xfrm>
          <a:off x="0" y="0"/>
          <a:ext cx="10902462" cy="858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29974</xdr:rowOff>
    </xdr:from>
    <xdr:to>
      <xdr:col>11</xdr:col>
      <xdr:colOff>710711</xdr:colOff>
      <xdr:row>26</xdr:row>
      <xdr:rowOff>234462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81F4EFC-641A-4ED6-B59B-D8644EC79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14" r="1086" b="10712"/>
        <a:stretch/>
      </xdr:blipFill>
      <xdr:spPr>
        <a:xfrm>
          <a:off x="0" y="5818243"/>
          <a:ext cx="10895134" cy="951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"/>
  <sheetViews>
    <sheetView showGridLines="0" workbookViewId="0">
      <selection activeCell="AN8" sqref="AN8"/>
    </sheetView>
  </sheetViews>
  <sheetFormatPr defaultRowHeight="15.75" x14ac:dyDescent="0.15"/>
  <cols>
    <col min="1" max="38" width="3.75" style="7" customWidth="1"/>
  </cols>
  <sheetData>
    <row r="1" spans="1:38" s="1" customFormat="1" ht="22.5" customHeight="1" x14ac:dyDescent="0.15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3" customFormat="1" ht="30" customHeight="1" x14ac:dyDescent="0.15">
      <c r="A2" s="2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38" s="3" customFormat="1" ht="30" customHeight="1" x14ac:dyDescent="0.25">
      <c r="A3" s="2"/>
      <c r="B3" s="98">
        <v>2021</v>
      </c>
      <c r="C3" s="98"/>
      <c r="D3" s="9" t="s">
        <v>23</v>
      </c>
      <c r="E3" s="9">
        <v>1</v>
      </c>
      <c r="F3" s="9" t="s">
        <v>24</v>
      </c>
      <c r="H3" s="55" t="s">
        <v>21</v>
      </c>
      <c r="I3" s="55"/>
      <c r="J3" s="55"/>
      <c r="K3" s="55"/>
      <c r="L3" s="55"/>
      <c r="M3" s="115">
        <v>24586</v>
      </c>
      <c r="N3" s="115"/>
      <c r="O3" s="115"/>
      <c r="P3" s="9" t="s">
        <v>22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3" customFormat="1" ht="9.9499999999999993" customHeight="1" thickBot="1" x14ac:dyDescent="0.2">
      <c r="A4" s="2"/>
      <c r="B4" s="5"/>
      <c r="C4" s="5"/>
      <c r="D4" s="5"/>
      <c r="E4" s="5"/>
      <c r="F4" s="2"/>
      <c r="G4" s="2"/>
      <c r="H4" s="8"/>
      <c r="I4" s="8"/>
      <c r="J4" s="8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s="3" customFormat="1" ht="22.5" customHeight="1" x14ac:dyDescent="0.15">
      <c r="A5" s="2"/>
      <c r="B5" s="47" t="s">
        <v>19</v>
      </c>
      <c r="C5" s="48"/>
      <c r="D5" s="48"/>
      <c r="E5" s="49"/>
      <c r="F5" s="61" t="s">
        <v>16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72"/>
      <c r="AD5" s="61" t="s">
        <v>18</v>
      </c>
      <c r="AE5" s="57"/>
      <c r="AF5" s="62"/>
      <c r="AG5" s="80" t="s">
        <v>15</v>
      </c>
      <c r="AH5" s="81"/>
      <c r="AI5" s="82"/>
      <c r="AJ5" s="56" t="s">
        <v>17</v>
      </c>
      <c r="AK5" s="57"/>
      <c r="AL5" s="58"/>
    </row>
    <row r="6" spans="1:38" s="3" customFormat="1" ht="22.5" customHeight="1" x14ac:dyDescent="0.15">
      <c r="A6" s="2"/>
      <c r="B6" s="75" t="s">
        <v>20</v>
      </c>
      <c r="C6" s="76"/>
      <c r="D6" s="76"/>
      <c r="E6" s="77"/>
      <c r="F6" s="63" t="s">
        <v>8</v>
      </c>
      <c r="G6" s="53"/>
      <c r="H6" s="53"/>
      <c r="I6" s="53" t="s">
        <v>13</v>
      </c>
      <c r="J6" s="53"/>
      <c r="K6" s="53"/>
      <c r="L6" s="53" t="s">
        <v>9</v>
      </c>
      <c r="M6" s="53"/>
      <c r="N6" s="53"/>
      <c r="O6" s="53" t="s">
        <v>11</v>
      </c>
      <c r="P6" s="53"/>
      <c r="Q6" s="53"/>
      <c r="R6" s="53" t="s">
        <v>10</v>
      </c>
      <c r="S6" s="53"/>
      <c r="T6" s="53"/>
      <c r="U6" s="53" t="s">
        <v>12</v>
      </c>
      <c r="V6" s="53"/>
      <c r="W6" s="53"/>
      <c r="X6" s="53" t="s">
        <v>14</v>
      </c>
      <c r="Y6" s="53"/>
      <c r="Z6" s="53"/>
      <c r="AA6" s="53"/>
      <c r="AB6" s="53"/>
      <c r="AC6" s="54"/>
      <c r="AD6" s="63"/>
      <c r="AE6" s="53"/>
      <c r="AF6" s="64"/>
      <c r="AG6" s="83"/>
      <c r="AH6" s="84"/>
      <c r="AI6" s="85"/>
      <c r="AJ6" s="59"/>
      <c r="AK6" s="53"/>
      <c r="AL6" s="60"/>
    </row>
    <row r="7" spans="1:38" s="3" customFormat="1" ht="30" customHeight="1" x14ac:dyDescent="0.15">
      <c r="A7" s="2"/>
      <c r="B7" s="86">
        <v>1</v>
      </c>
      <c r="C7" s="87"/>
      <c r="D7" s="113" t="s">
        <v>25</v>
      </c>
      <c r="E7" s="114"/>
      <c r="F7" s="78" t="s">
        <v>26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9"/>
      <c r="AD7" s="90">
        <f>SUM(F8:AC8)</f>
        <v>5432</v>
      </c>
      <c r="AE7" s="91"/>
      <c r="AF7" s="92"/>
      <c r="AG7" s="78"/>
      <c r="AH7" s="73"/>
      <c r="AI7" s="79"/>
      <c r="AJ7" s="94">
        <f>+$M$3+AG8-AD7</f>
        <v>19154</v>
      </c>
      <c r="AK7" s="91"/>
      <c r="AL7" s="95"/>
    </row>
    <row r="8" spans="1:38" s="3" customFormat="1" ht="30" customHeight="1" x14ac:dyDescent="0.15">
      <c r="A8" s="2"/>
      <c r="B8" s="50" t="s">
        <v>1</v>
      </c>
      <c r="C8" s="51"/>
      <c r="D8" s="51"/>
      <c r="E8" s="52"/>
      <c r="F8" s="88">
        <v>5432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89"/>
      <c r="AD8" s="88"/>
      <c r="AE8" s="74"/>
      <c r="AF8" s="93"/>
      <c r="AG8" s="88"/>
      <c r="AH8" s="74"/>
      <c r="AI8" s="89"/>
      <c r="AJ8" s="96"/>
      <c r="AK8" s="74"/>
      <c r="AL8" s="97"/>
    </row>
    <row r="9" spans="1:38" s="3" customFormat="1" ht="30" customHeight="1" x14ac:dyDescent="0.15">
      <c r="A9" s="2"/>
      <c r="B9" s="68">
        <f>B7+1</f>
        <v>2</v>
      </c>
      <c r="C9" s="69"/>
      <c r="D9" s="70" t="s">
        <v>25</v>
      </c>
      <c r="E9" s="71"/>
      <c r="F9" s="7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9"/>
      <c r="AD9" s="90">
        <f>SUM(F10:AC10)</f>
        <v>0</v>
      </c>
      <c r="AE9" s="91"/>
      <c r="AF9" s="92"/>
      <c r="AG9" s="78"/>
      <c r="AH9" s="73"/>
      <c r="AI9" s="79"/>
      <c r="AJ9" s="94">
        <f>+AJ7+AG10-AD9</f>
        <v>19154</v>
      </c>
      <c r="AK9" s="91"/>
      <c r="AL9" s="95"/>
    </row>
    <row r="10" spans="1:38" s="3" customFormat="1" ht="30" customHeight="1" x14ac:dyDescent="0.15">
      <c r="A10" s="2"/>
      <c r="B10" s="43" t="s">
        <v>2</v>
      </c>
      <c r="C10" s="44"/>
      <c r="D10" s="44"/>
      <c r="E10" s="45"/>
      <c r="F10" s="88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89"/>
      <c r="AD10" s="88"/>
      <c r="AE10" s="74"/>
      <c r="AF10" s="93"/>
      <c r="AG10" s="88"/>
      <c r="AH10" s="74"/>
      <c r="AI10" s="89"/>
      <c r="AJ10" s="96"/>
      <c r="AK10" s="74"/>
      <c r="AL10" s="97"/>
    </row>
    <row r="11" spans="1:38" s="3" customFormat="1" ht="30" customHeight="1" x14ac:dyDescent="0.15">
      <c r="A11" s="2"/>
      <c r="B11" s="68">
        <f>B9+1</f>
        <v>3</v>
      </c>
      <c r="C11" s="69"/>
      <c r="D11" s="70" t="s">
        <v>25</v>
      </c>
      <c r="E11" s="71"/>
      <c r="F11" s="78"/>
      <c r="G11" s="73"/>
      <c r="H11" s="73"/>
      <c r="I11" s="73" t="s">
        <v>27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9"/>
      <c r="AD11" s="90">
        <f>SUM(F12:AC12)</f>
        <v>846</v>
      </c>
      <c r="AE11" s="91"/>
      <c r="AF11" s="92"/>
      <c r="AG11" s="78"/>
      <c r="AH11" s="73"/>
      <c r="AI11" s="79"/>
      <c r="AJ11" s="94">
        <f>+AJ9+AG12-AD11</f>
        <v>18308</v>
      </c>
      <c r="AK11" s="91"/>
      <c r="AL11" s="95"/>
    </row>
    <row r="12" spans="1:38" s="3" customFormat="1" ht="30" customHeight="1" x14ac:dyDescent="0.15">
      <c r="A12" s="2"/>
      <c r="B12" s="43" t="s">
        <v>3</v>
      </c>
      <c r="C12" s="44"/>
      <c r="D12" s="44"/>
      <c r="E12" s="45"/>
      <c r="F12" s="88"/>
      <c r="G12" s="74"/>
      <c r="H12" s="74"/>
      <c r="I12" s="74">
        <v>846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89"/>
      <c r="AD12" s="88"/>
      <c r="AE12" s="74"/>
      <c r="AF12" s="93"/>
      <c r="AG12" s="88"/>
      <c r="AH12" s="74"/>
      <c r="AI12" s="89"/>
      <c r="AJ12" s="96"/>
      <c r="AK12" s="74"/>
      <c r="AL12" s="97"/>
    </row>
    <row r="13" spans="1:38" s="3" customFormat="1" ht="30" customHeight="1" x14ac:dyDescent="0.15">
      <c r="A13" s="2"/>
      <c r="B13" s="68">
        <f>B11+1</f>
        <v>4</v>
      </c>
      <c r="C13" s="69"/>
      <c r="D13" s="70" t="s">
        <v>25</v>
      </c>
      <c r="E13" s="71"/>
      <c r="F13" s="78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 t="s">
        <v>29</v>
      </c>
      <c r="Y13" s="73"/>
      <c r="Z13" s="73"/>
      <c r="AA13" s="73"/>
      <c r="AB13" s="73"/>
      <c r="AC13" s="79"/>
      <c r="AD13" s="90">
        <f>SUM(F14:AC14)</f>
        <v>3475</v>
      </c>
      <c r="AE13" s="91"/>
      <c r="AF13" s="92"/>
      <c r="AG13" s="78"/>
      <c r="AH13" s="73"/>
      <c r="AI13" s="79"/>
      <c r="AJ13" s="94">
        <f>+AJ11+AG14-AD13</f>
        <v>14833</v>
      </c>
      <c r="AK13" s="91"/>
      <c r="AL13" s="95"/>
    </row>
    <row r="14" spans="1:38" s="3" customFormat="1" ht="30" customHeight="1" x14ac:dyDescent="0.15">
      <c r="A14" s="2"/>
      <c r="B14" s="43" t="s">
        <v>4</v>
      </c>
      <c r="C14" s="44"/>
      <c r="D14" s="44"/>
      <c r="E14" s="45"/>
      <c r="F14" s="88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>
        <v>3475</v>
      </c>
      <c r="Y14" s="74"/>
      <c r="Z14" s="74"/>
      <c r="AA14" s="74"/>
      <c r="AB14" s="74"/>
      <c r="AC14" s="89"/>
      <c r="AD14" s="88"/>
      <c r="AE14" s="74"/>
      <c r="AF14" s="93"/>
      <c r="AG14" s="88"/>
      <c r="AH14" s="74"/>
      <c r="AI14" s="89"/>
      <c r="AJ14" s="96"/>
      <c r="AK14" s="74"/>
      <c r="AL14" s="97"/>
    </row>
    <row r="15" spans="1:38" s="3" customFormat="1" ht="30" customHeight="1" x14ac:dyDescent="0.15">
      <c r="A15" s="2"/>
      <c r="B15" s="68">
        <f>B13+1</f>
        <v>5</v>
      </c>
      <c r="C15" s="69"/>
      <c r="D15" s="70" t="s">
        <v>25</v>
      </c>
      <c r="E15" s="71"/>
      <c r="F15" s="78" t="s">
        <v>26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 t="s">
        <v>28</v>
      </c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9"/>
      <c r="AD15" s="90">
        <f>SUM(F16:AC16)</f>
        <v>12751</v>
      </c>
      <c r="AE15" s="91"/>
      <c r="AF15" s="92"/>
      <c r="AG15" s="78" t="s">
        <v>30</v>
      </c>
      <c r="AH15" s="73"/>
      <c r="AI15" s="79"/>
      <c r="AJ15" s="94">
        <f>+AJ13+AG16-AD15</f>
        <v>22082</v>
      </c>
      <c r="AK15" s="91"/>
      <c r="AL15" s="95"/>
    </row>
    <row r="16" spans="1:38" s="3" customFormat="1" ht="30" customHeight="1" x14ac:dyDescent="0.15">
      <c r="A16" s="2"/>
      <c r="B16" s="43" t="s">
        <v>5</v>
      </c>
      <c r="C16" s="44"/>
      <c r="D16" s="44"/>
      <c r="E16" s="45"/>
      <c r="F16" s="88">
        <v>4751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>
        <v>8000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89"/>
      <c r="AD16" s="88"/>
      <c r="AE16" s="74"/>
      <c r="AF16" s="93"/>
      <c r="AG16" s="88">
        <v>20000</v>
      </c>
      <c r="AH16" s="74"/>
      <c r="AI16" s="89"/>
      <c r="AJ16" s="96"/>
      <c r="AK16" s="74"/>
      <c r="AL16" s="97"/>
    </row>
    <row r="17" spans="1:38" s="3" customFormat="1" ht="30" customHeight="1" x14ac:dyDescent="0.15">
      <c r="A17" s="2"/>
      <c r="B17" s="68">
        <f>B15+1</f>
        <v>6</v>
      </c>
      <c r="C17" s="69"/>
      <c r="D17" s="70" t="s">
        <v>25</v>
      </c>
      <c r="E17" s="71"/>
      <c r="F17" s="78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9"/>
      <c r="AD17" s="90">
        <f>SUM(F18:AC18)</f>
        <v>0</v>
      </c>
      <c r="AE17" s="91"/>
      <c r="AF17" s="92"/>
      <c r="AG17" s="78"/>
      <c r="AH17" s="73"/>
      <c r="AI17" s="79"/>
      <c r="AJ17" s="94">
        <f>+AJ15+AG18-AD17</f>
        <v>22082</v>
      </c>
      <c r="AK17" s="91"/>
      <c r="AL17" s="95"/>
    </row>
    <row r="18" spans="1:38" s="3" customFormat="1" ht="30" customHeight="1" x14ac:dyDescent="0.15">
      <c r="A18" s="2"/>
      <c r="B18" s="43" t="s">
        <v>6</v>
      </c>
      <c r="C18" s="44"/>
      <c r="D18" s="44"/>
      <c r="E18" s="45"/>
      <c r="F18" s="88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89"/>
      <c r="AD18" s="88"/>
      <c r="AE18" s="74"/>
      <c r="AF18" s="93"/>
      <c r="AG18" s="88"/>
      <c r="AH18" s="74"/>
      <c r="AI18" s="89"/>
      <c r="AJ18" s="96"/>
      <c r="AK18" s="74"/>
      <c r="AL18" s="97"/>
    </row>
    <row r="19" spans="1:38" s="3" customFormat="1" ht="30" customHeight="1" x14ac:dyDescent="0.15">
      <c r="A19" s="2"/>
      <c r="B19" s="119">
        <f>B17+1</f>
        <v>7</v>
      </c>
      <c r="C19" s="120"/>
      <c r="D19" s="121" t="s">
        <v>25</v>
      </c>
      <c r="E19" s="122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/>
      <c r="AD19" s="102">
        <f>SUM(F20:AC20)</f>
        <v>0</v>
      </c>
      <c r="AE19" s="103"/>
      <c r="AF19" s="104"/>
      <c r="AG19" s="99"/>
      <c r="AH19" s="100"/>
      <c r="AI19" s="101"/>
      <c r="AJ19" s="108">
        <f>+AJ17+AG20-AD19</f>
        <v>22082</v>
      </c>
      <c r="AK19" s="103"/>
      <c r="AL19" s="109"/>
    </row>
    <row r="20" spans="1:38" s="3" customFormat="1" ht="30" customHeight="1" thickBot="1" x14ac:dyDescent="0.2">
      <c r="A20" s="2"/>
      <c r="B20" s="65" t="s">
        <v>7</v>
      </c>
      <c r="C20" s="66"/>
      <c r="D20" s="66"/>
      <c r="E20" s="67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12"/>
      <c r="AD20" s="105"/>
      <c r="AE20" s="106"/>
      <c r="AF20" s="107"/>
      <c r="AG20" s="105"/>
      <c r="AH20" s="106"/>
      <c r="AI20" s="112"/>
      <c r="AJ20" s="110"/>
      <c r="AK20" s="106"/>
      <c r="AL20" s="111"/>
    </row>
    <row r="21" spans="1:38" s="3" customFormat="1" ht="30" customHeight="1" thickTop="1" thickBot="1" x14ac:dyDescent="0.2">
      <c r="A21" s="2"/>
      <c r="B21" s="40" t="s">
        <v>32</v>
      </c>
      <c r="C21" s="41"/>
      <c r="D21" s="41"/>
      <c r="E21" s="42"/>
      <c r="F21" s="35">
        <f>+F8+F10+F12+F14+F16+F18+F20</f>
        <v>10183</v>
      </c>
      <c r="G21" s="33"/>
      <c r="H21" s="33"/>
      <c r="I21" s="33">
        <f>+I8+I10+I12+I14+I16+I18+I20</f>
        <v>846</v>
      </c>
      <c r="J21" s="33"/>
      <c r="K21" s="33"/>
      <c r="L21" s="33">
        <f>+L8+L10+L12+L14+L16+L18+L20</f>
        <v>0</v>
      </c>
      <c r="M21" s="33"/>
      <c r="N21" s="33"/>
      <c r="O21" s="33">
        <f>+O8+O10+O12+O14+O16+O18+O20</f>
        <v>0</v>
      </c>
      <c r="P21" s="33"/>
      <c r="Q21" s="33"/>
      <c r="R21" s="33">
        <f>+R8+R10+R12+R14+R16+R18+R20</f>
        <v>8000</v>
      </c>
      <c r="S21" s="33"/>
      <c r="T21" s="33"/>
      <c r="U21" s="33">
        <f>+U8+U10+U12+U14+U16+U18+U20</f>
        <v>0</v>
      </c>
      <c r="V21" s="33"/>
      <c r="W21" s="33"/>
      <c r="X21" s="33">
        <f>+X8+X10+X12+X14+X16+X18+X20</f>
        <v>3475</v>
      </c>
      <c r="Y21" s="33"/>
      <c r="Z21" s="33"/>
      <c r="AA21" s="33">
        <f>+AA8+AA10+AA12+AA14+AA16+AA18+AA20</f>
        <v>0</v>
      </c>
      <c r="AB21" s="33"/>
      <c r="AC21" s="34"/>
      <c r="AD21" s="35">
        <f>SUM(AD7:AF20)</f>
        <v>22504</v>
      </c>
      <c r="AE21" s="33"/>
      <c r="AF21" s="36"/>
      <c r="AG21" s="37">
        <f>+AG8+AG10+AG12+AG14+AG16+AG18+AG20</f>
        <v>20000</v>
      </c>
      <c r="AH21" s="33"/>
      <c r="AI21" s="34"/>
      <c r="AJ21" s="38"/>
      <c r="AK21" s="33"/>
      <c r="AL21" s="39"/>
    </row>
    <row r="22" spans="1:38" s="3" customFormat="1" ht="30" customHeight="1" x14ac:dyDescent="0.25">
      <c r="A22" s="2"/>
      <c r="B22" s="118" t="s">
        <v>31</v>
      </c>
      <c r="C22" s="118"/>
      <c r="D22" s="118"/>
      <c r="E22" s="118"/>
      <c r="F22" s="116">
        <f>+AJ19</f>
        <v>22082</v>
      </c>
      <c r="G22" s="117"/>
      <c r="H22" s="117"/>
      <c r="I22" s="10" t="s">
        <v>22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</sheetData>
  <mergeCells count="193">
    <mergeCell ref="AG14:AI14"/>
    <mergeCell ref="AG15:AI15"/>
    <mergeCell ref="D7:E7"/>
    <mergeCell ref="AD15:AF16"/>
    <mergeCell ref="X14:Z14"/>
    <mergeCell ref="AA14:AC14"/>
    <mergeCell ref="I15:K15"/>
    <mergeCell ref="M3:O3"/>
    <mergeCell ref="F22:H22"/>
    <mergeCell ref="AG19:AI19"/>
    <mergeCell ref="AG20:AI20"/>
    <mergeCell ref="B22:E22"/>
    <mergeCell ref="B19:C19"/>
    <mergeCell ref="D19:E19"/>
    <mergeCell ref="AG8:AI8"/>
    <mergeCell ref="AG9:AI9"/>
    <mergeCell ref="AG10:AI10"/>
    <mergeCell ref="B9:C9"/>
    <mergeCell ref="D9:E9"/>
    <mergeCell ref="B11:C11"/>
    <mergeCell ref="D11:E11"/>
    <mergeCell ref="B13:C13"/>
    <mergeCell ref="D13:E13"/>
    <mergeCell ref="B10:E10"/>
    <mergeCell ref="B12:E12"/>
    <mergeCell ref="AG11:AI11"/>
    <mergeCell ref="AG12:AI12"/>
    <mergeCell ref="AG13:AI13"/>
    <mergeCell ref="AJ19:AL20"/>
    <mergeCell ref="F20:H20"/>
    <mergeCell ref="I20:K20"/>
    <mergeCell ref="L20:N20"/>
    <mergeCell ref="O20:Q20"/>
    <mergeCell ref="R20:T20"/>
    <mergeCell ref="U20:W20"/>
    <mergeCell ref="X20:Z20"/>
    <mergeCell ref="AA20:AC20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20"/>
    <mergeCell ref="AJ17:AL18"/>
    <mergeCell ref="F18:H18"/>
    <mergeCell ref="I18:K18"/>
    <mergeCell ref="L18:N18"/>
    <mergeCell ref="O18:Q18"/>
    <mergeCell ref="R18:T18"/>
    <mergeCell ref="U18:W18"/>
    <mergeCell ref="X18:Z18"/>
    <mergeCell ref="AA18:AC18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8"/>
    <mergeCell ref="F16:H16"/>
    <mergeCell ref="I16:K16"/>
    <mergeCell ref="L16:N16"/>
    <mergeCell ref="O16:Q16"/>
    <mergeCell ref="R16:T16"/>
    <mergeCell ref="U16:W16"/>
    <mergeCell ref="X16:Z16"/>
    <mergeCell ref="AA16:AC16"/>
    <mergeCell ref="F15:H15"/>
    <mergeCell ref="F14:H14"/>
    <mergeCell ref="I14:K14"/>
    <mergeCell ref="L14:N14"/>
    <mergeCell ref="O14:Q14"/>
    <mergeCell ref="R14:T14"/>
    <mergeCell ref="U14:W14"/>
    <mergeCell ref="L15:N15"/>
    <mergeCell ref="O15:Q15"/>
    <mergeCell ref="R15:T15"/>
    <mergeCell ref="U15:W15"/>
    <mergeCell ref="F12:H12"/>
    <mergeCell ref="I12:K12"/>
    <mergeCell ref="L12:N12"/>
    <mergeCell ref="O12:Q12"/>
    <mergeCell ref="R12:T12"/>
    <mergeCell ref="U12:W12"/>
    <mergeCell ref="X12:Z12"/>
    <mergeCell ref="AA12:AC12"/>
    <mergeCell ref="F13:H13"/>
    <mergeCell ref="I13:K13"/>
    <mergeCell ref="L13:N13"/>
    <mergeCell ref="O13:Q13"/>
    <mergeCell ref="R13:T13"/>
    <mergeCell ref="U13:W13"/>
    <mergeCell ref="X13:Z13"/>
    <mergeCell ref="AA13:AC13"/>
    <mergeCell ref="I10:K10"/>
    <mergeCell ref="L10:N10"/>
    <mergeCell ref="O10:Q10"/>
    <mergeCell ref="R10:T10"/>
    <mergeCell ref="U10:W10"/>
    <mergeCell ref="I11:K11"/>
    <mergeCell ref="L11:N11"/>
    <mergeCell ref="O11:Q11"/>
    <mergeCell ref="R11:T11"/>
    <mergeCell ref="U11:W11"/>
    <mergeCell ref="AG17:AI17"/>
    <mergeCell ref="AG18:AI18"/>
    <mergeCell ref="X8:Z8"/>
    <mergeCell ref="AA8:AC8"/>
    <mergeCell ref="AD7:AF8"/>
    <mergeCell ref="AJ7:AL8"/>
    <mergeCell ref="X7:Z7"/>
    <mergeCell ref="AA7:AC7"/>
    <mergeCell ref="AJ9:AL10"/>
    <mergeCell ref="AA11:AC11"/>
    <mergeCell ref="AG16:AI16"/>
    <mergeCell ref="X9:Z9"/>
    <mergeCell ref="AA9:AC9"/>
    <mergeCell ref="AD9:AF10"/>
    <mergeCell ref="X10:Z10"/>
    <mergeCell ref="AA10:AC10"/>
    <mergeCell ref="X11:Z11"/>
    <mergeCell ref="AD11:AF12"/>
    <mergeCell ref="AJ11:AL12"/>
    <mergeCell ref="AD13:AF14"/>
    <mergeCell ref="AJ13:AL14"/>
    <mergeCell ref="X15:Z15"/>
    <mergeCell ref="AA15:AC15"/>
    <mergeCell ref="AJ15:AL16"/>
    <mergeCell ref="B16:E16"/>
    <mergeCell ref="B18:E18"/>
    <mergeCell ref="B20:E20"/>
    <mergeCell ref="B15:C15"/>
    <mergeCell ref="D15:E15"/>
    <mergeCell ref="B17:C17"/>
    <mergeCell ref="D17:E17"/>
    <mergeCell ref="F5:AC5"/>
    <mergeCell ref="O7:Q7"/>
    <mergeCell ref="R7:T7"/>
    <mergeCell ref="U7:W7"/>
    <mergeCell ref="F6:H6"/>
    <mergeCell ref="I6:K6"/>
    <mergeCell ref="L6:N6"/>
    <mergeCell ref="R6:T6"/>
    <mergeCell ref="R8:T8"/>
    <mergeCell ref="U8:W8"/>
    <mergeCell ref="B6:E6"/>
    <mergeCell ref="F7:H7"/>
    <mergeCell ref="I7:K7"/>
    <mergeCell ref="L7:N7"/>
    <mergeCell ref="O6:Q6"/>
    <mergeCell ref="B7:C7"/>
    <mergeCell ref="F9:H9"/>
    <mergeCell ref="B14:E14"/>
    <mergeCell ref="B2:AL2"/>
    <mergeCell ref="B5:E5"/>
    <mergeCell ref="B8:E8"/>
    <mergeCell ref="U6:W6"/>
    <mergeCell ref="X6:Z6"/>
    <mergeCell ref="AA6:AC6"/>
    <mergeCell ref="H3:L3"/>
    <mergeCell ref="AJ5:AL6"/>
    <mergeCell ref="AD5:AF6"/>
    <mergeCell ref="AG7:AI7"/>
    <mergeCell ref="AG5:AI6"/>
    <mergeCell ref="B3:C3"/>
    <mergeCell ref="I9:K9"/>
    <mergeCell ref="F11:H11"/>
    <mergeCell ref="F8:H8"/>
    <mergeCell ref="I8:K8"/>
    <mergeCell ref="L8:N8"/>
    <mergeCell ref="O8:Q8"/>
    <mergeCell ref="L9:N9"/>
    <mergeCell ref="O9:Q9"/>
    <mergeCell ref="R9:T9"/>
    <mergeCell ref="U9:W9"/>
    <mergeCell ref="F10:H10"/>
    <mergeCell ref="U21:W21"/>
    <mergeCell ref="X21:Z21"/>
    <mergeCell ref="AA21:AC21"/>
    <mergeCell ref="AD21:AF21"/>
    <mergeCell ref="AG21:AI21"/>
    <mergeCell ref="AJ21:AL21"/>
    <mergeCell ref="B21:E21"/>
    <mergeCell ref="F21:H21"/>
    <mergeCell ref="I21:K21"/>
    <mergeCell ref="L21:N21"/>
    <mergeCell ref="O21:Q21"/>
    <mergeCell ref="R21:T21"/>
  </mergeCells>
  <phoneticPr fontId="1"/>
  <pageMargins left="0.59055118110236227" right="0.25" top="0.39370078740157483" bottom="0.19685039370078741" header="0.11811023622047245" footer="0.1181102362204724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"/>
  <sheetViews>
    <sheetView tabSelected="1" zoomScale="130" zoomScaleNormal="130" workbookViewId="0">
      <selection activeCell="G33" sqref="G33"/>
    </sheetView>
  </sheetViews>
  <sheetFormatPr defaultRowHeight="19.5" x14ac:dyDescent="0.15"/>
  <cols>
    <col min="1" max="1" width="9" style="11"/>
    <col min="2" max="9" width="13.125" style="11" customWidth="1"/>
    <col min="10" max="10" width="9.625" style="11" customWidth="1"/>
    <col min="11" max="12" width="9.625" style="12" customWidth="1"/>
    <col min="13" max="16384" width="9" style="12"/>
  </cols>
  <sheetData>
    <row r="2" spans="1:12" ht="27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2" ht="27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2" ht="27" customHeight="1" thickBot="1" x14ac:dyDescent="0.2">
      <c r="A4" s="14"/>
      <c r="B4" s="123" t="s">
        <v>44</v>
      </c>
      <c r="C4" s="123"/>
      <c r="D4" s="18"/>
      <c r="E4" s="14"/>
      <c r="F4" s="14"/>
      <c r="G4" s="14"/>
      <c r="H4" s="14"/>
      <c r="I4" s="124" t="s">
        <v>50</v>
      </c>
      <c r="J4" s="125"/>
      <c r="K4" s="126">
        <v>20000</v>
      </c>
      <c r="L4" s="127"/>
    </row>
    <row r="5" spans="1:12" ht="7.5" customHeight="1" x14ac:dyDescent="0.15"/>
    <row r="6" spans="1:12" x14ac:dyDescent="0.15">
      <c r="A6" s="13"/>
      <c r="B6" s="19" t="s">
        <v>8</v>
      </c>
      <c r="C6" s="20" t="s">
        <v>33</v>
      </c>
      <c r="D6" s="19" t="s">
        <v>12</v>
      </c>
      <c r="E6" s="20" t="s">
        <v>14</v>
      </c>
      <c r="F6" s="19" t="s">
        <v>11</v>
      </c>
      <c r="G6" s="20" t="s">
        <v>34</v>
      </c>
      <c r="H6" s="19" t="s">
        <v>35</v>
      </c>
      <c r="I6" s="20" t="s">
        <v>36</v>
      </c>
      <c r="J6" s="19" t="s">
        <v>18</v>
      </c>
      <c r="K6" s="20" t="s">
        <v>15</v>
      </c>
      <c r="L6" s="19" t="s">
        <v>17</v>
      </c>
    </row>
    <row r="7" spans="1:12" x14ac:dyDescent="0.15">
      <c r="A7" s="21" t="s">
        <v>37</v>
      </c>
      <c r="B7" s="26" t="s">
        <v>26</v>
      </c>
      <c r="C7" s="26"/>
      <c r="D7" s="26"/>
      <c r="E7" s="26"/>
      <c r="F7" s="26"/>
      <c r="G7" s="26"/>
      <c r="H7" s="26"/>
      <c r="I7" s="26"/>
      <c r="J7" s="132">
        <f>SUM(B8:I8)</f>
        <v>1000</v>
      </c>
      <c r="K7" s="26"/>
      <c r="L7" s="130">
        <f>K4-J7+K8</f>
        <v>19000</v>
      </c>
    </row>
    <row r="8" spans="1:12" x14ac:dyDescent="0.15">
      <c r="A8" s="22">
        <v>1</v>
      </c>
      <c r="B8" s="27">
        <v>1000</v>
      </c>
      <c r="C8" s="27"/>
      <c r="D8" s="27"/>
      <c r="E8" s="27"/>
      <c r="F8" s="27"/>
      <c r="G8" s="27"/>
      <c r="H8" s="27"/>
      <c r="I8" s="27"/>
      <c r="J8" s="133"/>
      <c r="K8" s="28"/>
      <c r="L8" s="131"/>
    </row>
    <row r="9" spans="1:12" x14ac:dyDescent="0.15">
      <c r="A9" s="23" t="s">
        <v>38</v>
      </c>
      <c r="B9" s="29"/>
      <c r="C9" s="29" t="s">
        <v>45</v>
      </c>
      <c r="D9" s="29"/>
      <c r="E9" s="29"/>
      <c r="F9" s="29"/>
      <c r="G9" s="29"/>
      <c r="H9" s="29"/>
      <c r="I9" s="29"/>
      <c r="J9" s="134">
        <f t="shared" ref="J9" si="0">SUM(B10:I10)</f>
        <v>500</v>
      </c>
      <c r="K9" s="29"/>
      <c r="L9" s="130">
        <f>L7-J9+K10</f>
        <v>18500</v>
      </c>
    </row>
    <row r="10" spans="1:12" x14ac:dyDescent="0.15">
      <c r="A10" s="24">
        <f>A8+1</f>
        <v>2</v>
      </c>
      <c r="B10" s="30"/>
      <c r="C10" s="30">
        <v>500</v>
      </c>
      <c r="D10" s="30"/>
      <c r="E10" s="30"/>
      <c r="F10" s="30"/>
      <c r="G10" s="30"/>
      <c r="H10" s="30"/>
      <c r="I10" s="30"/>
      <c r="J10" s="135"/>
      <c r="K10" s="31"/>
      <c r="L10" s="131"/>
    </row>
    <row r="11" spans="1:12" x14ac:dyDescent="0.15">
      <c r="A11" s="21" t="s">
        <v>39</v>
      </c>
      <c r="B11" s="26"/>
      <c r="C11" s="26"/>
      <c r="D11" s="26" t="s">
        <v>46</v>
      </c>
      <c r="E11" s="26"/>
      <c r="F11" s="26"/>
      <c r="G11" s="26"/>
      <c r="H11" s="26"/>
      <c r="I11" s="26"/>
      <c r="J11" s="132">
        <f t="shared" ref="J11" si="1">SUM(B12:I12)</f>
        <v>400</v>
      </c>
      <c r="K11" s="26"/>
      <c r="L11" s="130">
        <f t="shared" ref="L11" si="2">L9-J11+K12</f>
        <v>18100</v>
      </c>
    </row>
    <row r="12" spans="1:12" x14ac:dyDescent="0.15">
      <c r="A12" s="22">
        <f>A10+1</f>
        <v>3</v>
      </c>
      <c r="B12" s="27"/>
      <c r="C12" s="27"/>
      <c r="D12" s="27">
        <v>400</v>
      </c>
      <c r="E12" s="27"/>
      <c r="F12" s="27"/>
      <c r="G12" s="27"/>
      <c r="H12" s="27"/>
      <c r="I12" s="27"/>
      <c r="J12" s="133"/>
      <c r="K12" s="28"/>
      <c r="L12" s="131"/>
    </row>
    <row r="13" spans="1:12" x14ac:dyDescent="0.15">
      <c r="A13" s="23" t="s">
        <v>40</v>
      </c>
      <c r="B13" s="29"/>
      <c r="C13" s="29"/>
      <c r="D13" s="29"/>
      <c r="E13" s="29" t="s">
        <v>47</v>
      </c>
      <c r="F13" s="29"/>
      <c r="G13" s="29"/>
      <c r="H13" s="29"/>
      <c r="I13" s="29"/>
      <c r="J13" s="134">
        <f t="shared" ref="J13" si="3">SUM(B14:I14)</f>
        <v>800</v>
      </c>
      <c r="K13" s="29"/>
      <c r="L13" s="130">
        <f t="shared" ref="L13" si="4">L11-J13+K14</f>
        <v>17300</v>
      </c>
    </row>
    <row r="14" spans="1:12" x14ac:dyDescent="0.15">
      <c r="A14" s="24">
        <f>A12+1</f>
        <v>4</v>
      </c>
      <c r="B14" s="30"/>
      <c r="C14" s="30"/>
      <c r="D14" s="30"/>
      <c r="E14" s="30">
        <v>800</v>
      </c>
      <c r="F14" s="30"/>
      <c r="G14" s="30"/>
      <c r="H14" s="30"/>
      <c r="I14" s="30"/>
      <c r="J14" s="135"/>
      <c r="K14" s="31"/>
      <c r="L14" s="131"/>
    </row>
    <row r="15" spans="1:12" x14ac:dyDescent="0.15">
      <c r="A15" s="21" t="s">
        <v>41</v>
      </c>
      <c r="B15" s="26"/>
      <c r="C15" s="26"/>
      <c r="D15" s="26"/>
      <c r="E15" s="26"/>
      <c r="F15" s="26" t="s">
        <v>48</v>
      </c>
      <c r="G15" s="26"/>
      <c r="H15" s="26"/>
      <c r="I15" s="26"/>
      <c r="J15" s="132">
        <f t="shared" ref="J15" si="5">SUM(B16:I16)</f>
        <v>3000</v>
      </c>
      <c r="K15" s="26" t="s">
        <v>30</v>
      </c>
      <c r="L15" s="130">
        <f t="shared" ref="L15" si="6">L13-J15+K16</f>
        <v>64300</v>
      </c>
    </row>
    <row r="16" spans="1:12" x14ac:dyDescent="0.15">
      <c r="A16" s="22">
        <f>A14+1</f>
        <v>5</v>
      </c>
      <c r="B16" s="27"/>
      <c r="C16" s="27"/>
      <c r="D16" s="27"/>
      <c r="E16" s="27"/>
      <c r="F16" s="27">
        <v>3000</v>
      </c>
      <c r="G16" s="27"/>
      <c r="H16" s="27"/>
      <c r="I16" s="27"/>
      <c r="J16" s="133"/>
      <c r="K16" s="28">
        <v>50000</v>
      </c>
      <c r="L16" s="131"/>
    </row>
    <row r="17" spans="1:12" x14ac:dyDescent="0.15">
      <c r="A17" s="23" t="s">
        <v>42</v>
      </c>
      <c r="B17" s="29"/>
      <c r="C17" s="29"/>
      <c r="D17" s="29"/>
      <c r="E17" s="29"/>
      <c r="F17" s="29"/>
      <c r="G17" s="29" t="s">
        <v>28</v>
      </c>
      <c r="H17" s="29"/>
      <c r="I17" s="29"/>
      <c r="J17" s="134">
        <f t="shared" ref="J17" si="7">SUM(B18:I18)</f>
        <v>4000</v>
      </c>
      <c r="K17" s="29"/>
      <c r="L17" s="130">
        <f t="shared" ref="L17" si="8">L15-J17+K18</f>
        <v>60300</v>
      </c>
    </row>
    <row r="18" spans="1:12" x14ac:dyDescent="0.15">
      <c r="A18" s="24">
        <f>A16+1</f>
        <v>6</v>
      </c>
      <c r="B18" s="30"/>
      <c r="C18" s="30"/>
      <c r="D18" s="30"/>
      <c r="E18" s="30"/>
      <c r="F18" s="30"/>
      <c r="G18" s="30">
        <v>4000</v>
      </c>
      <c r="H18" s="30"/>
      <c r="I18" s="30"/>
      <c r="J18" s="135"/>
      <c r="K18" s="31"/>
      <c r="L18" s="131"/>
    </row>
    <row r="19" spans="1:12" x14ac:dyDescent="0.15">
      <c r="A19" s="25" t="s">
        <v>43</v>
      </c>
      <c r="B19" s="26"/>
      <c r="C19" s="26"/>
      <c r="D19" s="26"/>
      <c r="E19" s="26"/>
      <c r="F19" s="26"/>
      <c r="G19" s="26"/>
      <c r="H19" s="26" t="s">
        <v>49</v>
      </c>
      <c r="I19" s="26"/>
      <c r="J19" s="132">
        <f t="shared" ref="J19" si="9">SUM(B20:I20)</f>
        <v>1000</v>
      </c>
      <c r="K19" s="26"/>
      <c r="L19" s="130">
        <f t="shared" ref="L19" si="10">L17-J19+K20</f>
        <v>59300</v>
      </c>
    </row>
    <row r="20" spans="1:12" x14ac:dyDescent="0.15">
      <c r="A20" s="22">
        <f>A18+1</f>
        <v>7</v>
      </c>
      <c r="B20" s="27"/>
      <c r="C20" s="27"/>
      <c r="D20" s="27"/>
      <c r="E20" s="27"/>
      <c r="F20" s="27"/>
      <c r="G20" s="27"/>
      <c r="H20" s="27">
        <v>1000</v>
      </c>
      <c r="I20" s="27"/>
      <c r="J20" s="133"/>
      <c r="K20" s="28"/>
      <c r="L20" s="131"/>
    </row>
    <row r="21" spans="1:12" x14ac:dyDescent="0.15">
      <c r="A21" s="32" t="s">
        <v>32</v>
      </c>
      <c r="B21" s="16">
        <f>SUM(B8,B10,B12,B14,B16,B18,B20)</f>
        <v>1000</v>
      </c>
      <c r="C21" s="16">
        <f t="shared" ref="C21:K21" si="11">SUM(C8,C10,C12,C14,C16,C18,C20)</f>
        <v>500</v>
      </c>
      <c r="D21" s="16">
        <f t="shared" si="11"/>
        <v>400</v>
      </c>
      <c r="E21" s="16">
        <f t="shared" si="11"/>
        <v>800</v>
      </c>
      <c r="F21" s="16">
        <f t="shared" si="11"/>
        <v>3000</v>
      </c>
      <c r="G21" s="16">
        <f t="shared" si="11"/>
        <v>4000</v>
      </c>
      <c r="H21" s="16">
        <f t="shared" si="11"/>
        <v>1000</v>
      </c>
      <c r="I21" s="16">
        <f t="shared" si="11"/>
        <v>0</v>
      </c>
      <c r="J21" s="16">
        <f>SUM(J7:J20)</f>
        <v>10700</v>
      </c>
      <c r="K21" s="16">
        <f t="shared" si="11"/>
        <v>50000</v>
      </c>
      <c r="L21" s="17"/>
    </row>
    <row r="22" spans="1:12" ht="10.5" customHeight="1" thickBo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1:12" ht="23.25" thickBot="1" x14ac:dyDescent="0.2">
      <c r="I23" s="124" t="s">
        <v>31</v>
      </c>
      <c r="J23" s="125"/>
      <c r="K23" s="128">
        <f>L19</f>
        <v>59300</v>
      </c>
      <c r="L23" s="129"/>
    </row>
  </sheetData>
  <mergeCells count="20">
    <mergeCell ref="L13:L14"/>
    <mergeCell ref="L15:L16"/>
    <mergeCell ref="L17:L18"/>
    <mergeCell ref="A2:J2"/>
    <mergeCell ref="B4:C4"/>
    <mergeCell ref="I4:J4"/>
    <mergeCell ref="K4:L4"/>
    <mergeCell ref="K23:L23"/>
    <mergeCell ref="I23:J23"/>
    <mergeCell ref="L19:L20"/>
    <mergeCell ref="J7:J8"/>
    <mergeCell ref="J9:J10"/>
    <mergeCell ref="J11:J12"/>
    <mergeCell ref="J13:J14"/>
    <mergeCell ref="J15:J16"/>
    <mergeCell ref="J17:J18"/>
    <mergeCell ref="J19:J20"/>
    <mergeCell ref="L7:L8"/>
    <mergeCell ref="L9:L10"/>
    <mergeCell ref="L11:L12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blueblue</dc:creator>
  <cp:lastModifiedBy>三田村蓉子</cp:lastModifiedBy>
  <cp:lastPrinted>2021-10-29T04:29:45Z</cp:lastPrinted>
  <dcterms:created xsi:type="dcterms:W3CDTF">2014-02-15T04:43:52Z</dcterms:created>
  <dcterms:modified xsi:type="dcterms:W3CDTF">2021-10-29T04:29:52Z</dcterms:modified>
</cp:coreProperties>
</file>