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095" yWindow="120" windowWidth="18390" windowHeight="976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B5" i="1" l="1"/>
  <c r="A6" i="1"/>
  <c r="B6" i="1" l="1"/>
  <c r="A7" i="1"/>
  <c r="B7" i="1" l="1"/>
  <c r="A8" i="1"/>
  <c r="B8" i="1" l="1"/>
  <c r="A9" i="1"/>
  <c r="B9" i="1" l="1"/>
  <c r="A10" i="1"/>
  <c r="B10" i="1" l="1"/>
  <c r="A11" i="1"/>
  <c r="B11" i="1" l="1"/>
  <c r="A12" i="1"/>
  <c r="B12" i="1" l="1"/>
  <c r="A13" i="1"/>
  <c r="B13" i="1" l="1"/>
  <c r="A14" i="1"/>
  <c r="B14" i="1" l="1"/>
  <c r="A15" i="1"/>
  <c r="B15" i="1" l="1"/>
  <c r="A16" i="1"/>
  <c r="B16" i="1" l="1"/>
  <c r="A17" i="1"/>
  <c r="B17" i="1" l="1"/>
  <c r="A18" i="1"/>
  <c r="B18" i="1" l="1"/>
  <c r="A19" i="1"/>
  <c r="B19" i="1" l="1"/>
  <c r="A20" i="1"/>
  <c r="B20" i="1" l="1"/>
  <c r="A21" i="1"/>
  <c r="B21" i="1" l="1"/>
  <c r="A22" i="1"/>
  <c r="B22" i="1" l="1"/>
  <c r="A23" i="1"/>
  <c r="B23" i="1" l="1"/>
  <c r="A24" i="1"/>
  <c r="B24" i="1" l="1"/>
  <c r="A25" i="1"/>
  <c r="B25" i="1" l="1"/>
  <c r="A26" i="1"/>
  <c r="B26" i="1" l="1"/>
  <c r="A27" i="1"/>
  <c r="B27" i="1" l="1"/>
  <c r="A28" i="1"/>
  <c r="B28" i="1" l="1"/>
  <c r="A29" i="1"/>
  <c r="B29" i="1" l="1"/>
  <c r="A30" i="1"/>
  <c r="A31" i="1" s="1"/>
  <c r="A32" i="1" s="1"/>
  <c r="A33" i="1" s="1"/>
  <c r="A34" i="1" l="1"/>
  <c r="A35" i="1" s="1"/>
  <c r="B33" i="1"/>
  <c r="B30" i="1"/>
  <c r="B35" i="1" l="1"/>
  <c r="B34" i="1"/>
  <c r="B31" i="1"/>
  <c r="B32" i="1" l="1"/>
</calcChain>
</file>

<file path=xl/comments1.xml><?xml version="1.0" encoding="utf-8"?>
<comments xmlns="http://schemas.openxmlformats.org/spreadsheetml/2006/main">
  <authors>
    <author>hiro</author>
  </authors>
  <commentList>
    <comment ref="A1" authorId="0">
      <text>
        <r>
          <rPr>
            <sz val="9"/>
            <color indexed="81"/>
            <rFont val="MS P ゴシック"/>
            <family val="3"/>
            <charset val="128"/>
          </rPr>
          <t>西暦年を入力します</t>
        </r>
      </text>
    </comment>
    <comment ref="C1" authorId="0">
      <text>
        <r>
          <rPr>
            <sz val="9"/>
            <color indexed="81"/>
            <rFont val="MS P ゴシック"/>
            <family val="3"/>
            <charset val="128"/>
          </rPr>
          <t>月を入力します</t>
        </r>
      </text>
    </comment>
  </commentList>
</comments>
</file>

<file path=xl/sharedStrings.xml><?xml version="1.0" encoding="utf-8"?>
<sst xmlns="http://schemas.openxmlformats.org/spreadsheetml/2006/main" count="74" uniqueCount="11">
  <si>
    <t>年</t>
    <rPh sb="0" eb="1">
      <t>ネン</t>
    </rPh>
    <phoneticPr fontId="1"/>
  </si>
  <si>
    <t>月</t>
    <rPh sb="0" eb="1">
      <t>ガツ</t>
    </rPh>
    <phoneticPr fontId="1"/>
  </si>
  <si>
    <t>血圧記録</t>
    <rPh sb="0" eb="2">
      <t>ケツアツ</t>
    </rPh>
    <rPh sb="2" eb="4">
      <t>キロク</t>
    </rPh>
    <phoneticPr fontId="1"/>
  </si>
  <si>
    <t>日付</t>
    <rPh sb="0" eb="2">
      <t>ヒヅ</t>
    </rPh>
    <phoneticPr fontId="1"/>
  </si>
  <si>
    <t>曜日</t>
    <rPh sb="0" eb="2">
      <t>ヨウビ</t>
    </rPh>
    <phoneticPr fontId="1"/>
  </si>
  <si>
    <t>Memo</t>
    <phoneticPr fontId="1"/>
  </si>
  <si>
    <t>朝</t>
    <rPh sb="0" eb="1">
      <t>アサ</t>
    </rPh>
    <phoneticPr fontId="1"/>
  </si>
  <si>
    <t>夜</t>
    <rPh sb="0" eb="1">
      <t>ヨル</t>
    </rPh>
    <phoneticPr fontId="1"/>
  </si>
  <si>
    <t>/</t>
    <phoneticPr fontId="1"/>
  </si>
  <si>
    <r>
      <t>血圧</t>
    </r>
    <r>
      <rPr>
        <sz val="8"/>
        <color theme="1"/>
        <rFont val="游ゴシック"/>
        <family val="3"/>
        <charset val="128"/>
        <scheme val="minor"/>
      </rPr>
      <t>mmHg</t>
    </r>
    <rPh sb="0" eb="2">
      <t>ケツアツ</t>
    </rPh>
    <phoneticPr fontId="1"/>
  </si>
  <si>
    <r>
      <t>脈拍/</t>
    </r>
    <r>
      <rPr>
        <sz val="8"/>
        <color theme="1"/>
        <rFont val="游ゴシック"/>
        <family val="3"/>
        <charset val="128"/>
        <scheme val="minor"/>
      </rPr>
      <t>分</t>
    </r>
    <rPh sb="0" eb="2">
      <t>ミャクハク</t>
    </rPh>
    <rPh sb="3" eb="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</si>
</sst>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&quot;日&quot;"/>
    <numFmt numFmtId="177" formatCode="aaa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N7" sqref="N7"/>
    </sheetView>
  </sheetViews>
  <sheetFormatPr defaultRowHeight="18.75"/>
  <cols>
    <col min="1" max="1" width="9.75" customWidth="1"/>
    <col min="2" max="2" width="5.25" bestFit="1" customWidth="1"/>
    <col min="3" max="3" width="5.5" customWidth="1"/>
    <col min="4" max="4" width="1.625" customWidth="1"/>
    <col min="5" max="5" width="5.25" customWidth="1"/>
    <col min="6" max="6" width="9" customWidth="1"/>
    <col min="7" max="7" width="5.375" customWidth="1"/>
    <col min="8" max="8" width="1.375" customWidth="1"/>
    <col min="9" max="9" width="5.25" customWidth="1"/>
    <col min="11" max="11" width="20.875" customWidth="1"/>
  </cols>
  <sheetData>
    <row r="1" spans="1:11" ht="30">
      <c r="A1" s="18">
        <v>2022</v>
      </c>
      <c r="B1" s="18" t="s">
        <v>0</v>
      </c>
      <c r="C1" s="19">
        <v>7</v>
      </c>
      <c r="D1" s="22" t="s">
        <v>1</v>
      </c>
      <c r="E1" s="22"/>
      <c r="F1" s="21" t="s">
        <v>2</v>
      </c>
      <c r="G1" s="21"/>
      <c r="H1" s="21"/>
      <c r="I1" s="21"/>
      <c r="J1" s="21"/>
      <c r="K1" s="21"/>
    </row>
    <row r="2" spans="1:11" ht="10.5" customHeight="1"/>
    <row r="3" spans="1:11">
      <c r="A3" s="20" t="s">
        <v>3</v>
      </c>
      <c r="B3" s="20" t="s">
        <v>4</v>
      </c>
      <c r="C3" s="20" t="s">
        <v>6</v>
      </c>
      <c r="D3" s="20"/>
      <c r="E3" s="20"/>
      <c r="F3" s="20"/>
      <c r="G3" s="20" t="s">
        <v>7</v>
      </c>
      <c r="H3" s="20"/>
      <c r="I3" s="20"/>
      <c r="J3" s="20"/>
      <c r="K3" s="20" t="s">
        <v>5</v>
      </c>
    </row>
    <row r="4" spans="1:11">
      <c r="A4" s="20"/>
      <c r="B4" s="20"/>
      <c r="C4" s="23" t="s">
        <v>9</v>
      </c>
      <c r="D4" s="24"/>
      <c r="E4" s="24"/>
      <c r="F4" s="11" t="s">
        <v>10</v>
      </c>
      <c r="G4" s="23" t="s">
        <v>9</v>
      </c>
      <c r="H4" s="24"/>
      <c r="I4" s="24"/>
      <c r="J4" s="11" t="s">
        <v>10</v>
      </c>
      <c r="K4" s="20"/>
    </row>
    <row r="5" spans="1:11" ht="20.45" customHeight="1">
      <c r="A5" s="17">
        <f>IF(OR(A1="",C1=""),"1日",DATE($A$1,$C$1,1))</f>
        <v>44743</v>
      </c>
      <c r="B5" s="7">
        <f>IF(A5="1日","",WEEKDAY(A5,1))</f>
        <v>6</v>
      </c>
      <c r="C5" s="9"/>
      <c r="D5" s="10" t="s">
        <v>8</v>
      </c>
      <c r="E5" s="8"/>
      <c r="F5" s="11"/>
      <c r="G5" s="9"/>
      <c r="H5" s="10" t="s">
        <v>8</v>
      </c>
      <c r="I5" s="8"/>
      <c r="J5" s="11"/>
      <c r="K5" s="6"/>
    </row>
    <row r="6" spans="1:11" ht="20.45" customHeight="1">
      <c r="A6" s="17">
        <f>IF(A5="1日","2日",A5+1)</f>
        <v>44744</v>
      </c>
      <c r="B6" s="7">
        <f>IF(A6="2日","",WEEKDAY(A6,1))</f>
        <v>7</v>
      </c>
      <c r="C6" s="12"/>
      <c r="D6" s="2" t="s">
        <v>8</v>
      </c>
      <c r="E6" s="13"/>
      <c r="F6" s="11"/>
      <c r="G6" s="12"/>
      <c r="H6" s="2" t="s">
        <v>8</v>
      </c>
      <c r="I6" s="13"/>
      <c r="J6" s="11"/>
      <c r="K6" s="6"/>
    </row>
    <row r="7" spans="1:11" ht="20.45" customHeight="1">
      <c r="A7" s="17">
        <f>IF(A6="2日","3日",A6+1)</f>
        <v>44745</v>
      </c>
      <c r="B7" s="7">
        <f>IF(A7="3日","",WEEKDAY(A7,1))</f>
        <v>1</v>
      </c>
      <c r="C7" s="9"/>
      <c r="D7" s="10" t="s">
        <v>8</v>
      </c>
      <c r="E7" s="8"/>
      <c r="F7" s="11"/>
      <c r="G7" s="9"/>
      <c r="H7" s="10" t="s">
        <v>8</v>
      </c>
      <c r="I7" s="8"/>
      <c r="J7" s="11"/>
      <c r="K7" s="6"/>
    </row>
    <row r="8" spans="1:11" ht="20.45" customHeight="1">
      <c r="A8" s="17">
        <f>IF(A7="3日","4日",A7+1)</f>
        <v>44746</v>
      </c>
      <c r="B8" s="7">
        <f>IF(A8="4日","",WEEKDAY(A8,1))</f>
        <v>2</v>
      </c>
      <c r="C8" s="12"/>
      <c r="D8" s="2" t="s">
        <v>8</v>
      </c>
      <c r="E8" s="13"/>
      <c r="F8" s="11"/>
      <c r="G8" s="9"/>
      <c r="H8" s="10" t="s">
        <v>8</v>
      </c>
      <c r="I8" s="8"/>
      <c r="J8" s="11"/>
      <c r="K8" s="6"/>
    </row>
    <row r="9" spans="1:11" ht="20.45" customHeight="1">
      <c r="A9" s="17">
        <f>IF(A8="4日","5日",A8+1)</f>
        <v>44747</v>
      </c>
      <c r="B9" s="7">
        <f>IF(A9="5日","",WEEKDAY(A9,1))</f>
        <v>3</v>
      </c>
      <c r="C9" s="9"/>
      <c r="D9" s="10" t="s">
        <v>8</v>
      </c>
      <c r="E9" s="8"/>
      <c r="F9" s="11"/>
      <c r="G9" s="12"/>
      <c r="H9" s="2" t="s">
        <v>8</v>
      </c>
      <c r="I9" s="13"/>
      <c r="J9" s="11"/>
      <c r="K9" s="6"/>
    </row>
    <row r="10" spans="1:11" ht="20.45" customHeight="1">
      <c r="A10" s="17">
        <f>IF(A9="5日","6日",A9+1)</f>
        <v>44748</v>
      </c>
      <c r="B10" s="7">
        <f>IF(A10="6日","",WEEKDAY(A10,1))</f>
        <v>4</v>
      </c>
      <c r="C10" s="12"/>
      <c r="D10" s="2" t="s">
        <v>8</v>
      </c>
      <c r="E10" s="13"/>
      <c r="F10" s="11"/>
      <c r="G10" s="9"/>
      <c r="H10" s="10" t="s">
        <v>8</v>
      </c>
      <c r="I10" s="8"/>
      <c r="J10" s="11"/>
      <c r="K10" s="6"/>
    </row>
    <row r="11" spans="1:11" ht="20.45" customHeight="1">
      <c r="A11" s="17">
        <f>IF(A10="6日","7日",A10+1)</f>
        <v>44749</v>
      </c>
      <c r="B11" s="7">
        <f>IF(A11="7日","",WEEKDAY(A11,1))</f>
        <v>5</v>
      </c>
      <c r="C11" s="9"/>
      <c r="D11" s="10" t="s">
        <v>8</v>
      </c>
      <c r="E11" s="8"/>
      <c r="F11" s="11"/>
      <c r="G11" s="9"/>
      <c r="H11" s="10" t="s">
        <v>8</v>
      </c>
      <c r="I11" s="8"/>
      <c r="J11" s="11"/>
      <c r="K11" s="6"/>
    </row>
    <row r="12" spans="1:11" ht="20.45" customHeight="1">
      <c r="A12" s="17">
        <f>IF(A11="7日","8日",A11+1)</f>
        <v>44750</v>
      </c>
      <c r="B12" s="7">
        <f>IF(A12="8日","",WEEKDAY(A12,1))</f>
        <v>6</v>
      </c>
      <c r="C12" s="12"/>
      <c r="D12" s="2" t="s">
        <v>8</v>
      </c>
      <c r="E12" s="13"/>
      <c r="F12" s="11"/>
      <c r="G12" s="9"/>
      <c r="H12" s="10" t="s">
        <v>8</v>
      </c>
      <c r="I12" s="8"/>
      <c r="J12" s="11"/>
      <c r="K12" s="6"/>
    </row>
    <row r="13" spans="1:11" ht="20.45" customHeight="1">
      <c r="A13" s="17">
        <f>IF(A12="8日","9日",A12+1)</f>
        <v>44751</v>
      </c>
      <c r="B13" s="7">
        <f>IF(A13="9日","",WEEKDAY(A13,1))</f>
        <v>7</v>
      </c>
      <c r="C13" s="9"/>
      <c r="D13" s="10" t="s">
        <v>8</v>
      </c>
      <c r="E13" s="8"/>
      <c r="F13" s="11"/>
      <c r="G13" s="9"/>
      <c r="H13" s="10" t="s">
        <v>8</v>
      </c>
      <c r="I13" s="8"/>
      <c r="J13" s="11"/>
      <c r="K13" s="6"/>
    </row>
    <row r="14" spans="1:11" ht="20.45" customHeight="1">
      <c r="A14" s="17">
        <f>IF(A13="9日","10日",A13+1)</f>
        <v>44752</v>
      </c>
      <c r="B14" s="7">
        <f>IF(A14="10日","",WEEKDAY(A14,1))</f>
        <v>1</v>
      </c>
      <c r="C14" s="12"/>
      <c r="D14" s="2" t="s">
        <v>8</v>
      </c>
      <c r="E14" s="13"/>
      <c r="F14" s="11"/>
      <c r="G14" s="12"/>
      <c r="H14" s="2" t="s">
        <v>8</v>
      </c>
      <c r="I14" s="13"/>
      <c r="J14" s="11"/>
      <c r="K14" s="6"/>
    </row>
    <row r="15" spans="1:11" ht="20.45" customHeight="1">
      <c r="A15" s="17">
        <f>IF(A14="10日","11日",A14+1)</f>
        <v>44753</v>
      </c>
      <c r="B15" s="7">
        <f>IF(A15="11日","",WEEKDAY(A15,1))</f>
        <v>2</v>
      </c>
      <c r="C15" s="9"/>
      <c r="D15" s="10" t="s">
        <v>8</v>
      </c>
      <c r="E15" s="8"/>
      <c r="F15" s="11"/>
      <c r="G15" s="9"/>
      <c r="H15" s="10" t="s">
        <v>8</v>
      </c>
      <c r="I15" s="8"/>
      <c r="J15" s="11"/>
      <c r="K15" s="6"/>
    </row>
    <row r="16" spans="1:11" ht="20.45" customHeight="1">
      <c r="A16" s="17">
        <f>IF(A15="11日","12日",A15+1)</f>
        <v>44754</v>
      </c>
      <c r="B16" s="7">
        <f>IF(A16="12日","",WEEKDAY(A16,1))</f>
        <v>3</v>
      </c>
      <c r="C16" s="9"/>
      <c r="D16" s="10" t="s">
        <v>8</v>
      </c>
      <c r="E16" s="8"/>
      <c r="F16" s="11"/>
      <c r="G16" s="12"/>
      <c r="H16" s="2" t="s">
        <v>8</v>
      </c>
      <c r="I16" s="13"/>
      <c r="J16" s="11"/>
      <c r="K16" s="6"/>
    </row>
    <row r="17" spans="1:11" ht="20.45" customHeight="1">
      <c r="A17" s="17">
        <f>IF(A16="12日","13日",A16+1)</f>
        <v>44755</v>
      </c>
      <c r="B17" s="7">
        <f>IF(A17="13日","",WEEKDAY(A17,1))</f>
        <v>4</v>
      </c>
      <c r="C17" s="9"/>
      <c r="D17" s="10" t="s">
        <v>8</v>
      </c>
      <c r="E17" s="8"/>
      <c r="F17" s="11"/>
      <c r="G17" s="9"/>
      <c r="H17" s="10" t="s">
        <v>8</v>
      </c>
      <c r="I17" s="8"/>
      <c r="J17" s="11"/>
      <c r="K17" s="6"/>
    </row>
    <row r="18" spans="1:11" ht="20.45" customHeight="1">
      <c r="A18" s="17">
        <f>IF(A17="13日","14日",A17+1)</f>
        <v>44756</v>
      </c>
      <c r="B18" s="7">
        <f>IF(A18="14日","",WEEKDAY(A18,1))</f>
        <v>5</v>
      </c>
      <c r="C18" s="9"/>
      <c r="D18" s="10" t="s">
        <v>8</v>
      </c>
      <c r="E18" s="8"/>
      <c r="F18" s="11"/>
      <c r="G18" s="12"/>
      <c r="H18" s="2" t="s">
        <v>8</v>
      </c>
      <c r="I18" s="13"/>
      <c r="J18" s="11"/>
      <c r="K18" s="6"/>
    </row>
    <row r="19" spans="1:11" ht="20.45" customHeight="1">
      <c r="A19" s="17">
        <f>IF(A18="14日","15日",A18+1)</f>
        <v>44757</v>
      </c>
      <c r="B19" s="7">
        <f>IF(A19="15日","",WEEKDAY(A19,1))</f>
        <v>6</v>
      </c>
      <c r="C19" s="9"/>
      <c r="D19" s="10" t="s">
        <v>8</v>
      </c>
      <c r="E19" s="8"/>
      <c r="F19" s="11"/>
      <c r="G19" s="9"/>
      <c r="H19" s="10" t="s">
        <v>8</v>
      </c>
      <c r="I19" s="8"/>
      <c r="J19" s="11"/>
      <c r="K19" s="6"/>
    </row>
    <row r="20" spans="1:11" ht="20.45" customHeight="1">
      <c r="A20" s="17">
        <f>IF(A19="15日","16日",A19+1)</f>
        <v>44758</v>
      </c>
      <c r="B20" s="7">
        <f>IF(A20="16日","",WEEKDAY(A20,1))</f>
        <v>7</v>
      </c>
      <c r="C20" s="9"/>
      <c r="D20" s="10" t="s">
        <v>8</v>
      </c>
      <c r="E20" s="8"/>
      <c r="F20" s="11"/>
      <c r="G20" s="12"/>
      <c r="H20" s="2" t="s">
        <v>8</v>
      </c>
      <c r="I20" s="13"/>
      <c r="J20" s="11"/>
      <c r="K20" s="6"/>
    </row>
    <row r="21" spans="1:11" ht="20.45" customHeight="1">
      <c r="A21" s="17">
        <f>IF(A20="16日","17日",A20+1)</f>
        <v>44759</v>
      </c>
      <c r="B21" s="7">
        <f>IF(A21="17日","",WEEKDAY(A21,1))</f>
        <v>1</v>
      </c>
      <c r="C21" s="9"/>
      <c r="D21" s="10" t="s">
        <v>8</v>
      </c>
      <c r="E21" s="8"/>
      <c r="F21" s="11"/>
      <c r="G21" s="9"/>
      <c r="H21" s="10" t="s">
        <v>8</v>
      </c>
      <c r="I21" s="8"/>
      <c r="J21" s="11"/>
      <c r="K21" s="6"/>
    </row>
    <row r="22" spans="1:11" ht="20.45" customHeight="1">
      <c r="A22" s="17">
        <f>IF(A21="17日","18日",A21+1)</f>
        <v>44760</v>
      </c>
      <c r="B22" s="7">
        <f>IF(A22="18日","",WEEKDAY(A22,1))</f>
        <v>2</v>
      </c>
      <c r="C22" s="9"/>
      <c r="D22" s="10" t="s">
        <v>8</v>
      </c>
      <c r="E22" s="8"/>
      <c r="F22" s="11"/>
      <c r="G22" s="12"/>
      <c r="H22" s="2" t="s">
        <v>8</v>
      </c>
      <c r="I22" s="13"/>
      <c r="J22" s="11"/>
      <c r="K22" s="6"/>
    </row>
    <row r="23" spans="1:11" ht="20.45" customHeight="1">
      <c r="A23" s="17">
        <f>IF(A22="18日","19日",A22+1)</f>
        <v>44761</v>
      </c>
      <c r="B23" s="7">
        <f>IF(A23="19日","",WEEKDAY(A23,1))</f>
        <v>3</v>
      </c>
      <c r="C23" s="9"/>
      <c r="D23" s="10" t="s">
        <v>8</v>
      </c>
      <c r="E23" s="8"/>
      <c r="F23" s="11"/>
      <c r="G23" s="9"/>
      <c r="H23" s="10" t="s">
        <v>8</v>
      </c>
      <c r="I23" s="8"/>
      <c r="J23" s="11"/>
      <c r="K23" s="6"/>
    </row>
    <row r="24" spans="1:11" ht="20.45" customHeight="1">
      <c r="A24" s="17">
        <f>IF(A23="19日","20日",A23+1)</f>
        <v>44762</v>
      </c>
      <c r="B24" s="7">
        <f>IF(A24="20日","",WEEKDAY(A24,1))</f>
        <v>4</v>
      </c>
      <c r="C24" s="9"/>
      <c r="D24" s="10" t="s">
        <v>8</v>
      </c>
      <c r="E24" s="8"/>
      <c r="F24" s="11"/>
      <c r="G24" s="12"/>
      <c r="H24" s="2" t="s">
        <v>8</v>
      </c>
      <c r="I24" s="13"/>
      <c r="J24" s="11"/>
      <c r="K24" s="6"/>
    </row>
    <row r="25" spans="1:11" ht="20.45" customHeight="1">
      <c r="A25" s="17">
        <f>IF(A24="20日","21日",A24+1)</f>
        <v>44763</v>
      </c>
      <c r="B25" s="7">
        <f>IF(A25="21日","",WEEKDAY(A25,1))</f>
        <v>5</v>
      </c>
      <c r="C25" s="9"/>
      <c r="D25" s="10" t="s">
        <v>8</v>
      </c>
      <c r="E25" s="8"/>
      <c r="F25" s="11"/>
      <c r="G25" s="9"/>
      <c r="H25" s="10" t="s">
        <v>8</v>
      </c>
      <c r="I25" s="8"/>
      <c r="J25" s="11"/>
      <c r="K25" s="6"/>
    </row>
    <row r="26" spans="1:11" ht="20.45" customHeight="1">
      <c r="A26" s="17">
        <f>IF(A25="21日","22日",A25+1)</f>
        <v>44764</v>
      </c>
      <c r="B26" s="7">
        <f>IF(A26="22日","",WEEKDAY(A26,1))</f>
        <v>6</v>
      </c>
      <c r="C26" s="14"/>
      <c r="D26" s="15" t="s">
        <v>8</v>
      </c>
      <c r="E26" s="16"/>
      <c r="F26" s="11"/>
      <c r="G26" s="12"/>
      <c r="H26" s="2" t="s">
        <v>8</v>
      </c>
      <c r="I26" s="13"/>
      <c r="J26" s="11"/>
      <c r="K26" s="6"/>
    </row>
    <row r="27" spans="1:11" ht="20.45" customHeight="1">
      <c r="A27" s="17">
        <f>IF(A26="22日","23日",A26+1)</f>
        <v>44765</v>
      </c>
      <c r="B27" s="7">
        <f>IF(A27="23日","",WEEKDAY(A27,1))</f>
        <v>7</v>
      </c>
      <c r="C27" s="14"/>
      <c r="D27" s="15" t="s">
        <v>8</v>
      </c>
      <c r="E27" s="16"/>
      <c r="F27" s="11"/>
      <c r="G27" s="9"/>
      <c r="H27" s="10" t="s">
        <v>8</v>
      </c>
      <c r="I27" s="8"/>
      <c r="J27" s="11"/>
      <c r="K27" s="6"/>
    </row>
    <row r="28" spans="1:11" ht="20.45" customHeight="1">
      <c r="A28" s="17">
        <f>IF(A27="23日","24日",A27+1)</f>
        <v>44766</v>
      </c>
      <c r="B28" s="7">
        <f>IF(A28="24日","",WEEKDAY(A28,1))</f>
        <v>1</v>
      </c>
      <c r="C28" s="12"/>
      <c r="D28" s="2" t="s">
        <v>8</v>
      </c>
      <c r="E28" s="13"/>
      <c r="F28" s="11"/>
      <c r="G28" s="12"/>
      <c r="H28" s="2" t="s">
        <v>8</v>
      </c>
      <c r="I28" s="13"/>
      <c r="J28" s="11"/>
      <c r="K28" s="6"/>
    </row>
    <row r="29" spans="1:11" ht="20.45" customHeight="1">
      <c r="A29" s="17">
        <f>IF(A28="24日","25日",A28+1)</f>
        <v>44767</v>
      </c>
      <c r="B29" s="7">
        <f>IF(A29="25日","",WEEKDAY(A29,1))</f>
        <v>2</v>
      </c>
      <c r="C29" s="9"/>
      <c r="D29" s="10" t="s">
        <v>8</v>
      </c>
      <c r="E29" s="8"/>
      <c r="F29" s="11"/>
      <c r="G29" s="9"/>
      <c r="H29" s="10" t="s">
        <v>8</v>
      </c>
      <c r="I29" s="8"/>
      <c r="J29" s="11"/>
      <c r="K29" s="6"/>
    </row>
    <row r="30" spans="1:11" ht="20.45" customHeight="1">
      <c r="A30" s="17">
        <f>IF(A29="25日","26日",A29+1)</f>
        <v>44768</v>
      </c>
      <c r="B30" s="7">
        <f>IF(A30="26日","",WEEKDAY(A30,1))</f>
        <v>3</v>
      </c>
      <c r="C30" s="12"/>
      <c r="D30" s="2" t="s">
        <v>8</v>
      </c>
      <c r="E30" s="13"/>
      <c r="F30" s="11"/>
      <c r="G30" s="12"/>
      <c r="H30" s="2" t="s">
        <v>8</v>
      </c>
      <c r="I30" s="13"/>
      <c r="J30" s="11"/>
      <c r="K30" s="6"/>
    </row>
    <row r="31" spans="1:11" ht="20.45" customHeight="1">
      <c r="A31" s="17">
        <f>IF(A30="26日","27日",IF(MONTH(A30)=MONTH(A30+1),A30+1,""))</f>
        <v>44769</v>
      </c>
      <c r="B31" s="7">
        <f>IF(A31="27日","",WEEKDAY(A31,1))</f>
        <v>4</v>
      </c>
      <c r="C31" s="9"/>
      <c r="D31" s="10" t="s">
        <v>8</v>
      </c>
      <c r="E31" s="8"/>
      <c r="F31" s="11"/>
      <c r="G31" s="9"/>
      <c r="H31" s="10" t="s">
        <v>8</v>
      </c>
      <c r="I31" s="8"/>
      <c r="J31" s="11"/>
      <c r="K31" s="6"/>
    </row>
    <row r="32" spans="1:11" ht="20.45" customHeight="1">
      <c r="A32" s="17">
        <f>IF(A31="27日","28日",IF(MONTH(A31)=MONTH(A31+1),A31+1,""))</f>
        <v>44770</v>
      </c>
      <c r="B32" s="7">
        <f>IF(A32="28日","",WEEKDAY(A32,1))</f>
        <v>5</v>
      </c>
      <c r="C32" s="12"/>
      <c r="D32" s="2" t="s">
        <v>8</v>
      </c>
      <c r="E32" s="13"/>
      <c r="F32" s="11"/>
      <c r="G32" s="12"/>
      <c r="H32" s="2" t="s">
        <v>8</v>
      </c>
      <c r="I32" s="13"/>
      <c r="J32" s="11"/>
      <c r="K32" s="6"/>
    </row>
    <row r="33" spans="1:11" ht="20.45" customHeight="1">
      <c r="A33" s="17">
        <f>IF(A32="28日","29日",IF(MONTH(A32)=MONTH(A32+1),A32+1,""))</f>
        <v>44771</v>
      </c>
      <c r="B33" s="7">
        <f>IF(OR(A33="",A33="29日"),"",WEEKDAY(A33,1))</f>
        <v>6</v>
      </c>
      <c r="C33" s="9"/>
      <c r="D33" s="10" t="s">
        <v>8</v>
      </c>
      <c r="E33" s="8"/>
      <c r="F33" s="11"/>
      <c r="G33" s="9"/>
      <c r="H33" s="10" t="s">
        <v>8</v>
      </c>
      <c r="I33" s="8"/>
      <c r="J33" s="11"/>
      <c r="K33" s="6"/>
    </row>
    <row r="34" spans="1:11" ht="20.45" customHeight="1">
      <c r="A34" s="17">
        <f>IF(A33="29日","30日",IF(A33="","",A33+1))</f>
        <v>44772</v>
      </c>
      <c r="B34" s="7">
        <f>IF(OR(A34="",A34="30日"),"",WEEKDAY(A34,1))</f>
        <v>7</v>
      </c>
      <c r="C34" s="12"/>
      <c r="D34" s="2" t="s">
        <v>8</v>
      </c>
      <c r="E34" s="13"/>
      <c r="F34" s="11"/>
      <c r="G34" s="12"/>
      <c r="H34" s="2" t="s">
        <v>8</v>
      </c>
      <c r="I34" s="13"/>
      <c r="J34" s="11"/>
      <c r="K34" s="6"/>
    </row>
    <row r="35" spans="1:11" ht="20.45" customHeight="1">
      <c r="A35" s="17">
        <f>IF(A34="","",IF(A34="30日","31日",IF(MONTH(A34)=MONTH(A34+1),A34+1,"")))</f>
        <v>44773</v>
      </c>
      <c r="B35" s="7">
        <f>IF(OR(A35="",A35="31日"),"",WEEKDAY(A35,1))</f>
        <v>1</v>
      </c>
      <c r="C35" s="3"/>
      <c r="D35" s="4" t="s">
        <v>8</v>
      </c>
      <c r="E35" s="5"/>
      <c r="F35" s="6"/>
      <c r="G35" s="3"/>
      <c r="H35" s="4" t="s">
        <v>8</v>
      </c>
      <c r="I35" s="5"/>
      <c r="J35" s="6"/>
      <c r="K35" s="6"/>
    </row>
    <row r="36" spans="1:11">
      <c r="A36" s="1"/>
    </row>
    <row r="37" spans="1:11">
      <c r="A37" s="1"/>
    </row>
  </sheetData>
  <mergeCells count="9">
    <mergeCell ref="K3:K4"/>
    <mergeCell ref="F1:K1"/>
    <mergeCell ref="A3:A4"/>
    <mergeCell ref="B3:B4"/>
    <mergeCell ref="D1:E1"/>
    <mergeCell ref="C4:E4"/>
    <mergeCell ref="G4:I4"/>
    <mergeCell ref="C3:F3"/>
    <mergeCell ref="G3:J3"/>
  </mergeCells>
  <phoneticPr fontId="1"/>
  <conditionalFormatting sqref="A5:B35">
    <cfRule type="expression" dxfId="1" priority="2">
      <formula>$B5=7</formula>
    </cfRule>
    <cfRule type="expression" dxfId="0" priority="1">
      <formula>$B5=1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10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2022-06-11T03:59:26Z</cp:lastPrinted>
  <dcterms:created xsi:type="dcterms:W3CDTF">2022-06-11T02:06:12Z</dcterms:created>
  <dcterms:modified xsi:type="dcterms:W3CDTF">2022-06-22T02:13:35Z</dcterms:modified>
</cp:coreProperties>
</file>